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ola.nerone\Downloads\"/>
    </mc:Choice>
  </mc:AlternateContent>
  <xr:revisionPtr revIDLastSave="0" documentId="13_ncr:1_{B47DCB12-98BC-403E-8A03-0A6725DE686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2019-2023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2" l="1"/>
  <c r="C41" i="2"/>
  <c r="D18" i="2" l="1"/>
  <c r="D20" i="2" s="1"/>
  <c r="B39" i="2" l="1"/>
  <c r="B41" i="2" s="1"/>
  <c r="C18" i="2" l="1"/>
  <c r="C20" i="2" s="1"/>
  <c r="B18" i="2"/>
  <c r="B20" i="2" s="1"/>
</calcChain>
</file>

<file path=xl/sharedStrings.xml><?xml version="1.0" encoding="utf-8"?>
<sst xmlns="http://schemas.openxmlformats.org/spreadsheetml/2006/main" count="42" uniqueCount="23">
  <si>
    <t>CCP = (INV* TR + IR)/V</t>
  </si>
  <si>
    <t>COP = Custo operacional*(1+TRS)/V</t>
  </si>
  <si>
    <t>DEP - Depreciação</t>
  </si>
  <si>
    <t>RM - Reserva Modernização</t>
  </si>
  <si>
    <t>PR - Aumento de produtividade</t>
  </si>
  <si>
    <t>MB = CCP + COP + DEP + AP</t>
  </si>
  <si>
    <t>TM = PG + MB</t>
  </si>
  <si>
    <t>PG - Preço do Gás Realizado</t>
  </si>
  <si>
    <t>Cálculo da Margem Bruta de Distribuição</t>
  </si>
  <si>
    <t>AJ - Ajustes</t>
  </si>
  <si>
    <t>Dif. de custos (realizado - orçado)</t>
  </si>
  <si>
    <t>Volume - mil m³</t>
  </si>
  <si>
    <t>INV - Investimento - mil R$</t>
  </si>
  <si>
    <t>TR - Taxa de remuneração - %a.a.</t>
  </si>
  <si>
    <t>IR - Imposto de renda e outros - mil R$</t>
  </si>
  <si>
    <t>Custo operacional - mil R$</t>
  </si>
  <si>
    <t>Depreciação (3,33% aa p/ rdg e 10% aa p/ outros ativos) - mil R$</t>
  </si>
  <si>
    <t>5% sobre CCP + COP + DEP + AJ - mil R$</t>
  </si>
  <si>
    <t>50% do aumento de produtividade - mil R$</t>
  </si>
  <si>
    <t>V - 80% do Volume Projetado</t>
  </si>
  <si>
    <t>TARIFA REGULATÓRIA - MÉDIA AUTORIZADA</t>
  </si>
  <si>
    <t>TARIFA REGULATÓRIA - MÉDIA EFETIVA</t>
  </si>
  <si>
    <t>Processo de revisão tarifária impactado pela prorrogação da concessão, sob novas condições.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</si>
</sst>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_);_(* \(#,##0\);_(* &quot;-&quot;??_);_(@_)"/>
    <numFmt numFmtId="165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u/>
      <sz val="11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164" fontId="3" fillId="0" borderId="5" xfId="1" applyNumberFormat="1" applyFont="1" applyBorder="1"/>
    <xf numFmtId="164" fontId="3" fillId="0" borderId="6" xfId="1" applyNumberFormat="1" applyFont="1" applyBorder="1"/>
    <xf numFmtId="165" fontId="2" fillId="2" borderId="6" xfId="1" applyNumberFormat="1" applyFont="1" applyFill="1" applyBorder="1" applyAlignment="1">
      <alignment horizontal="center" vertical="center"/>
    </xf>
    <xf numFmtId="10" fontId="3" fillId="0" borderId="5" xfId="1" applyNumberFormat="1" applyFont="1" applyFill="1" applyBorder="1" applyAlignment="1">
      <alignment horizontal="right" vertical="center"/>
    </xf>
    <xf numFmtId="10" fontId="3" fillId="0" borderId="6" xfId="1" applyNumberFormat="1" applyFont="1" applyFill="1" applyBorder="1" applyAlignment="1">
      <alignment horizontal="right" vertical="center"/>
    </xf>
    <xf numFmtId="164" fontId="3" fillId="3" borderId="5" xfId="1" applyNumberFormat="1" applyFont="1" applyFill="1" applyBorder="1"/>
    <xf numFmtId="0" fontId="2" fillId="2" borderId="7" xfId="0" applyFont="1" applyFill="1" applyBorder="1" applyAlignment="1">
      <alignment vertical="center"/>
    </xf>
    <xf numFmtId="165" fontId="2" fillId="2" borderId="8" xfId="1" applyNumberFormat="1" applyFont="1" applyFill="1" applyBorder="1" applyAlignment="1">
      <alignment horizontal="center" vertical="center"/>
    </xf>
    <xf numFmtId="165" fontId="2" fillId="2" borderId="9" xfId="1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165" fontId="2" fillId="2" borderId="5" xfId="1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164" fontId="3" fillId="0" borderId="11" xfId="1" applyNumberFormat="1" applyFont="1" applyBorder="1"/>
    <xf numFmtId="10" fontId="3" fillId="0" borderId="11" xfId="1" applyNumberFormat="1" applyFont="1" applyFill="1" applyBorder="1" applyAlignment="1">
      <alignment horizontal="right" vertical="center"/>
    </xf>
    <xf numFmtId="164" fontId="3" fillId="3" borderId="11" xfId="1" applyNumberFormat="1" applyFont="1" applyFill="1" applyBorder="1"/>
    <xf numFmtId="0" fontId="2" fillId="4" borderId="4" xfId="0" applyFont="1" applyFill="1" applyBorder="1" applyAlignment="1">
      <alignment vertical="center"/>
    </xf>
    <xf numFmtId="165" fontId="2" fillId="4" borderId="5" xfId="1" applyNumberFormat="1" applyFont="1" applyFill="1" applyBorder="1" applyAlignment="1">
      <alignment horizontal="center" vertical="center"/>
    </xf>
    <xf numFmtId="165" fontId="2" fillId="4" borderId="11" xfId="1" applyNumberFormat="1" applyFont="1" applyFill="1" applyBorder="1" applyAlignment="1">
      <alignment horizontal="center" vertical="center"/>
    </xf>
    <xf numFmtId="165" fontId="2" fillId="4" borderId="6" xfId="1" applyNumberFormat="1" applyFont="1" applyFill="1" applyBorder="1" applyAlignment="1">
      <alignment horizontal="center" vertical="center"/>
    </xf>
    <xf numFmtId="0" fontId="2" fillId="4" borderId="7" xfId="0" applyFont="1" applyFill="1" applyBorder="1" applyAlignment="1">
      <alignment vertical="center"/>
    </xf>
    <xf numFmtId="165" fontId="2" fillId="4" borderId="8" xfId="1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vertical="center"/>
    </xf>
    <xf numFmtId="165" fontId="4" fillId="4" borderId="11" xfId="1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165" fontId="4" fillId="2" borderId="5" xfId="1" applyNumberFormat="1" applyFont="1" applyFill="1" applyBorder="1" applyAlignment="1">
      <alignment horizontal="center" vertical="center"/>
    </xf>
    <xf numFmtId="165" fontId="4" fillId="2" borderId="6" xfId="1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left" vertical="center"/>
    </xf>
    <xf numFmtId="0" fontId="5" fillId="5" borderId="0" xfId="0" applyFont="1" applyFill="1"/>
    <xf numFmtId="165" fontId="2" fillId="4" borderId="12" xfId="1" applyNumberFormat="1" applyFont="1" applyFill="1" applyBorder="1" applyAlignment="1">
      <alignment horizontal="center" vertical="center"/>
    </xf>
    <xf numFmtId="164" fontId="3" fillId="0" borderId="13" xfId="1" applyNumberFormat="1" applyFont="1" applyBorder="1"/>
    <xf numFmtId="165" fontId="2" fillId="4" borderId="14" xfId="1" applyNumberFormat="1" applyFont="1" applyFill="1" applyBorder="1" applyAlignment="1">
      <alignment horizontal="center" vertical="center"/>
    </xf>
    <xf numFmtId="165" fontId="4" fillId="4" borderId="15" xfId="1" applyNumberFormat="1" applyFont="1" applyFill="1" applyBorder="1" applyAlignment="1">
      <alignment horizontal="center" vertical="center"/>
    </xf>
    <xf numFmtId="165" fontId="2" fillId="4" borderId="16" xfId="1" applyNumberFormat="1" applyFont="1" applyFill="1" applyBorder="1" applyAlignment="1">
      <alignment horizontal="center" vertical="center"/>
    </xf>
    <xf numFmtId="164" fontId="3" fillId="0" borderId="17" xfId="1" applyNumberFormat="1" applyFont="1" applyBorder="1" applyAlignment="1">
      <alignment horizontal="center" vertical="center" wrapText="1"/>
    </xf>
    <xf numFmtId="164" fontId="3" fillId="0" borderId="18" xfId="1" applyNumberFormat="1" applyFont="1" applyBorder="1" applyAlignment="1">
      <alignment horizontal="center" vertical="center" wrapText="1"/>
    </xf>
    <xf numFmtId="164" fontId="3" fillId="0" borderId="19" xfId="1" applyNumberFormat="1" applyFont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showGridLines="0" tabSelected="1" workbookViewId="0"/>
  </sheetViews>
  <sheetFormatPr defaultRowHeight="14.4" x14ac:dyDescent="0.3"/>
  <cols>
    <col min="1" max="1" width="66.109375" customWidth="1"/>
    <col min="2" max="4" width="11.109375" customWidth="1"/>
    <col min="5" max="6" width="17.77734375" customWidth="1"/>
  </cols>
  <sheetData>
    <row r="1" spans="1:6" x14ac:dyDescent="0.3">
      <c r="A1" s="33" t="s">
        <v>20</v>
      </c>
      <c r="B1" s="34"/>
      <c r="C1" s="34"/>
      <c r="D1" s="34"/>
      <c r="E1" s="34"/>
      <c r="F1" s="34"/>
    </row>
    <row r="2" spans="1:6" x14ac:dyDescent="0.3">
      <c r="A2" s="1" t="s">
        <v>8</v>
      </c>
      <c r="B2" s="26">
        <v>2019</v>
      </c>
      <c r="C2" s="27">
        <v>2020</v>
      </c>
      <c r="D2" s="27">
        <v>2021</v>
      </c>
      <c r="E2" s="27">
        <v>2022</v>
      </c>
      <c r="F2" s="27">
        <v>2023</v>
      </c>
    </row>
    <row r="3" spans="1:6" x14ac:dyDescent="0.3">
      <c r="A3" s="2" t="s">
        <v>19</v>
      </c>
      <c r="B3" s="17">
        <v>351781.45432766841</v>
      </c>
      <c r="C3" s="4">
        <v>289416.7224610722</v>
      </c>
      <c r="D3" s="4">
        <v>219499.11227289296</v>
      </c>
      <c r="E3" s="40" t="s">
        <v>22</v>
      </c>
      <c r="F3" s="40" t="s">
        <v>22</v>
      </c>
    </row>
    <row r="4" spans="1:6" x14ac:dyDescent="0.3">
      <c r="A4" s="20" t="s">
        <v>0</v>
      </c>
      <c r="B4" s="22">
        <v>0.38018932507952641</v>
      </c>
      <c r="C4" s="23">
        <v>0.45809952463332365</v>
      </c>
      <c r="D4" s="23">
        <v>0.66701803239362356</v>
      </c>
      <c r="E4" s="41"/>
      <c r="F4" s="41"/>
    </row>
    <row r="5" spans="1:6" x14ac:dyDescent="0.3">
      <c r="A5" s="2" t="s">
        <v>12</v>
      </c>
      <c r="B5" s="17">
        <v>510103</v>
      </c>
      <c r="C5" s="4">
        <v>558145.78432154481</v>
      </c>
      <c r="D5" s="4">
        <v>594065.36555880378</v>
      </c>
      <c r="E5" s="41"/>
      <c r="F5" s="41"/>
    </row>
    <row r="6" spans="1:6" x14ac:dyDescent="0.3">
      <c r="A6" s="2" t="s">
        <v>13</v>
      </c>
      <c r="B6" s="18">
        <v>0.2</v>
      </c>
      <c r="C6" s="7">
        <v>0.2</v>
      </c>
      <c r="D6" s="7">
        <v>0.2</v>
      </c>
      <c r="E6" s="41"/>
      <c r="F6" s="41"/>
    </row>
    <row r="7" spans="1:6" x14ac:dyDescent="0.3">
      <c r="A7" s="2" t="s">
        <v>14</v>
      </c>
      <c r="B7" s="17">
        <v>31722.953696330493</v>
      </c>
      <c r="C7" s="4">
        <v>20952.506116042765</v>
      </c>
      <c r="D7" s="4">
        <v>27596.792868651366</v>
      </c>
      <c r="E7" s="41"/>
      <c r="F7" s="41"/>
    </row>
    <row r="8" spans="1:6" x14ac:dyDescent="0.3">
      <c r="A8" s="20" t="s">
        <v>1</v>
      </c>
      <c r="B8" s="22">
        <v>0.33710464211374064</v>
      </c>
      <c r="C8" s="23">
        <v>0.41833064880300241</v>
      </c>
      <c r="D8" s="23">
        <v>0.47571099644060261</v>
      </c>
      <c r="E8" s="41"/>
      <c r="F8" s="41"/>
    </row>
    <row r="9" spans="1:6" x14ac:dyDescent="0.3">
      <c r="A9" s="2" t="s">
        <v>15</v>
      </c>
      <c r="B9" s="17">
        <v>98822.63438614989</v>
      </c>
      <c r="C9" s="4">
        <v>100893.23773464901</v>
      </c>
      <c r="D9" s="4">
        <v>87015.117847638016</v>
      </c>
      <c r="E9" s="41"/>
      <c r="F9" s="41"/>
    </row>
    <row r="10" spans="1:6" x14ac:dyDescent="0.3">
      <c r="A10" s="20" t="s">
        <v>2</v>
      </c>
      <c r="B10" s="22">
        <v>0.141911972293741</v>
      </c>
      <c r="C10" s="23">
        <v>0.11655601851361237</v>
      </c>
      <c r="D10" s="23">
        <v>0.176632323946943</v>
      </c>
      <c r="E10" s="41"/>
      <c r="F10" s="41"/>
    </row>
    <row r="11" spans="1:6" x14ac:dyDescent="0.3">
      <c r="A11" s="2" t="s">
        <v>16</v>
      </c>
      <c r="B11" s="17">
        <v>49922</v>
      </c>
      <c r="C11" s="4">
        <v>33733.260861321745</v>
      </c>
      <c r="D11" s="4">
        <v>38770.638305052045</v>
      </c>
      <c r="E11" s="41"/>
      <c r="F11" s="41"/>
    </row>
    <row r="12" spans="1:6" x14ac:dyDescent="0.3">
      <c r="A12" s="20" t="s">
        <v>9</v>
      </c>
      <c r="B12" s="22"/>
      <c r="C12" s="23">
        <v>3.6049349093401288E-2</v>
      </c>
      <c r="D12" s="23">
        <v>-0.16556304296146529</v>
      </c>
      <c r="E12" s="41"/>
      <c r="F12" s="41"/>
    </row>
    <row r="13" spans="1:6" x14ac:dyDescent="0.3">
      <c r="A13" s="2" t="s">
        <v>10</v>
      </c>
      <c r="B13" s="17"/>
      <c r="C13" s="4">
        <v>10433.284461467225</v>
      </c>
      <c r="D13" s="4">
        <v>-36340.940955240469</v>
      </c>
      <c r="E13" s="41"/>
      <c r="F13" s="41"/>
    </row>
    <row r="14" spans="1:6" x14ac:dyDescent="0.3">
      <c r="A14" s="20" t="s">
        <v>3</v>
      </c>
      <c r="B14" s="22">
        <v>4.2960296974350401E-2</v>
      </c>
      <c r="C14" s="23">
        <v>5.145177705216699E-2</v>
      </c>
      <c r="D14" s="23">
        <v>5.7689915490985205E-2</v>
      </c>
      <c r="E14" s="41"/>
      <c r="F14" s="41"/>
    </row>
    <row r="15" spans="1:6" x14ac:dyDescent="0.3">
      <c r="A15" s="2" t="s">
        <v>17</v>
      </c>
      <c r="B15" s="17">
        <v>15112.635747985518</v>
      </c>
      <c r="C15" s="4">
        <v>14891.004679235977</v>
      </c>
      <c r="D15" s="4">
        <v>12662.885237369468</v>
      </c>
      <c r="E15" s="41"/>
      <c r="F15" s="41"/>
    </row>
    <row r="16" spans="1:6" x14ac:dyDescent="0.3">
      <c r="A16" s="20" t="s">
        <v>4</v>
      </c>
      <c r="B16" s="22">
        <v>3.6926335485270939E-2</v>
      </c>
      <c r="C16" s="23">
        <v>5.7935770660495295E-2</v>
      </c>
      <c r="D16" s="23">
        <v>0</v>
      </c>
      <c r="E16" s="41"/>
      <c r="F16" s="41"/>
    </row>
    <row r="17" spans="1:6" x14ac:dyDescent="0.3">
      <c r="A17" s="2" t="s">
        <v>18</v>
      </c>
      <c r="B17" s="19">
        <v>12990</v>
      </c>
      <c r="C17" s="4">
        <v>16767.580857816898</v>
      </c>
      <c r="D17" s="36">
        <v>0</v>
      </c>
      <c r="E17" s="41"/>
      <c r="F17" s="41"/>
    </row>
    <row r="18" spans="1:6" x14ac:dyDescent="0.3">
      <c r="A18" s="20" t="s">
        <v>5</v>
      </c>
      <c r="B18" s="21">
        <f t="shared" ref="B18:D18" si="0">B4+B8+B10+B12+B14+B16</f>
        <v>0.93909257194662932</v>
      </c>
      <c r="C18" s="22">
        <f t="shared" si="0"/>
        <v>1.1384230887560018</v>
      </c>
      <c r="D18" s="37">
        <f t="shared" si="0"/>
        <v>1.2114882253106889</v>
      </c>
      <c r="E18" s="41"/>
      <c r="F18" s="41"/>
    </row>
    <row r="19" spans="1:6" x14ac:dyDescent="0.3">
      <c r="A19" s="28" t="s">
        <v>7</v>
      </c>
      <c r="B19" s="29">
        <v>1.1112924851001467</v>
      </c>
      <c r="C19" s="29">
        <v>1.3101102130447093</v>
      </c>
      <c r="D19" s="38">
        <v>1.2812820596824501</v>
      </c>
      <c r="E19" s="41"/>
      <c r="F19" s="41"/>
    </row>
    <row r="20" spans="1:6" x14ac:dyDescent="0.3">
      <c r="A20" s="24" t="s">
        <v>6</v>
      </c>
      <c r="B20" s="25">
        <f t="shared" ref="B20:D20" si="1">B18+B19</f>
        <v>2.0503850570467761</v>
      </c>
      <c r="C20" s="35">
        <f t="shared" si="1"/>
        <v>2.4485333018007109</v>
      </c>
      <c r="D20" s="39">
        <f t="shared" si="1"/>
        <v>2.492770284993139</v>
      </c>
      <c r="E20" s="42"/>
      <c r="F20" s="42"/>
    </row>
    <row r="22" spans="1:6" x14ac:dyDescent="0.3">
      <c r="A22" s="33" t="s">
        <v>21</v>
      </c>
      <c r="B22" s="34"/>
      <c r="C22" s="34"/>
      <c r="D22" s="34"/>
    </row>
    <row r="23" spans="1:6" x14ac:dyDescent="0.3">
      <c r="A23" s="16" t="s">
        <v>8</v>
      </c>
      <c r="B23" s="14">
        <v>2019</v>
      </c>
      <c r="C23" s="14">
        <v>2020</v>
      </c>
      <c r="D23" s="15">
        <v>2021</v>
      </c>
    </row>
    <row r="24" spans="1:6" x14ac:dyDescent="0.3">
      <c r="A24" s="2" t="s">
        <v>11</v>
      </c>
      <c r="B24" s="3">
        <v>440905.98704829981</v>
      </c>
      <c r="C24" s="3">
        <v>269714.9442007998</v>
      </c>
      <c r="D24" s="4">
        <v>286174.92521159985</v>
      </c>
    </row>
    <row r="25" spans="1:6" x14ac:dyDescent="0.3">
      <c r="A25" s="12" t="s">
        <v>0</v>
      </c>
      <c r="B25" s="13">
        <v>0.43964006529547106</v>
      </c>
      <c r="C25" s="13">
        <v>0.54317992398528514</v>
      </c>
      <c r="D25" s="5">
        <v>0.66994577764926744</v>
      </c>
    </row>
    <row r="26" spans="1:6" x14ac:dyDescent="0.3">
      <c r="A26" s="2" t="s">
        <v>12</v>
      </c>
      <c r="B26" s="3">
        <v>561652.21127539314</v>
      </c>
      <c r="C26" s="3">
        <v>616020.10784342932</v>
      </c>
      <c r="D26" s="4">
        <v>697179.36992303096</v>
      </c>
    </row>
    <row r="27" spans="1:6" x14ac:dyDescent="0.3">
      <c r="A27" s="2" t="s">
        <v>13</v>
      </c>
      <c r="B27" s="6">
        <v>0.2</v>
      </c>
      <c r="C27" s="6">
        <v>0.2</v>
      </c>
      <c r="D27" s="7">
        <v>0.2</v>
      </c>
    </row>
    <row r="28" spans="1:6" x14ac:dyDescent="0.3">
      <c r="A28" s="2" t="s">
        <v>14</v>
      </c>
      <c r="B28" s="3">
        <v>81509.494679999989</v>
      </c>
      <c r="C28" s="3">
        <v>23299.721320000004</v>
      </c>
      <c r="D28" s="4">
        <v>52285.808830000002</v>
      </c>
    </row>
    <row r="29" spans="1:6" x14ac:dyDescent="0.3">
      <c r="A29" s="12" t="s">
        <v>1</v>
      </c>
      <c r="B29" s="13">
        <v>0.19747795912433788</v>
      </c>
      <c r="C29" s="13">
        <v>0.31465687506294415</v>
      </c>
      <c r="D29" s="5">
        <v>0.32298141261557833</v>
      </c>
    </row>
    <row r="30" spans="1:6" x14ac:dyDescent="0.3">
      <c r="A30" s="2" t="s">
        <v>15</v>
      </c>
      <c r="B30" s="3">
        <v>72557.678740000003</v>
      </c>
      <c r="C30" s="3">
        <v>70723.051250000019</v>
      </c>
      <c r="D30" s="4">
        <v>77024.317999999999</v>
      </c>
    </row>
    <row r="31" spans="1:6" x14ac:dyDescent="0.3">
      <c r="A31" s="12" t="s">
        <v>2</v>
      </c>
      <c r="B31" s="13">
        <v>7.6885968305916597E-2</v>
      </c>
      <c r="C31" s="13">
        <v>0.15238636536705533</v>
      </c>
      <c r="D31" s="5">
        <v>0.15821594378431456</v>
      </c>
    </row>
    <row r="32" spans="1:6" x14ac:dyDescent="0.3">
      <c r="A32" s="2" t="s">
        <v>16</v>
      </c>
      <c r="B32" s="3">
        <v>33899.48374608445</v>
      </c>
      <c r="C32" s="3">
        <v>41100.880031938017</v>
      </c>
      <c r="D32" s="4">
        <v>45277.435879758901</v>
      </c>
    </row>
    <row r="33" spans="1:4" x14ac:dyDescent="0.3">
      <c r="A33" s="12" t="s">
        <v>9</v>
      </c>
      <c r="B33" s="13">
        <v>0</v>
      </c>
      <c r="C33" s="13">
        <v>-7.5095671047843662E-2</v>
      </c>
      <c r="D33" s="5">
        <v>-0.12698855753476551</v>
      </c>
    </row>
    <row r="34" spans="1:4" x14ac:dyDescent="0.3">
      <c r="A34" s="2" t="s">
        <v>10</v>
      </c>
      <c r="B34" s="3">
        <v>0</v>
      </c>
      <c r="C34" s="3">
        <v>-20254.424726390771</v>
      </c>
      <c r="D34" s="4">
        <v>-36340.940955240469</v>
      </c>
    </row>
    <row r="35" spans="1:4" x14ac:dyDescent="0.3">
      <c r="A35" s="12" t="s">
        <v>3</v>
      </c>
      <c r="B35" s="13">
        <v>3.5700199636286283E-2</v>
      </c>
      <c r="C35" s="13">
        <v>4.6756374668372049E-2</v>
      </c>
      <c r="D35" s="5">
        <v>5.120772882571975E-2</v>
      </c>
    </row>
    <row r="36" spans="1:4" x14ac:dyDescent="0.3">
      <c r="A36" s="2" t="s">
        <v>17</v>
      </c>
      <c r="B36" s="3">
        <v>15740.431758458157</v>
      </c>
      <c r="C36" s="3">
        <v>12610.892984711656</v>
      </c>
      <c r="D36" s="4">
        <v>14654.367966956235</v>
      </c>
    </row>
    <row r="37" spans="1:4" x14ac:dyDescent="0.3">
      <c r="A37" s="12" t="s">
        <v>4</v>
      </c>
      <c r="B37" s="13">
        <v>2.946206307372503E-2</v>
      </c>
      <c r="C37" s="13">
        <v>7.5044324329899742E-2</v>
      </c>
      <c r="D37" s="5">
        <v>0</v>
      </c>
    </row>
    <row r="38" spans="1:4" x14ac:dyDescent="0.3">
      <c r="A38" s="2" t="s">
        <v>18</v>
      </c>
      <c r="B38" s="8">
        <v>12990</v>
      </c>
      <c r="C38" s="8">
        <v>20240.575749225631</v>
      </c>
      <c r="D38" s="4">
        <v>0</v>
      </c>
    </row>
    <row r="39" spans="1:4" x14ac:dyDescent="0.3">
      <c r="A39" s="12" t="s">
        <v>5</v>
      </c>
      <c r="B39" s="13">
        <f>B25+B29+B31+B33+B35+B37</f>
        <v>0.77916625543573681</v>
      </c>
      <c r="C39" s="13">
        <v>1.0569</v>
      </c>
      <c r="D39" s="5">
        <v>1.0753999999999999</v>
      </c>
    </row>
    <row r="40" spans="1:4" x14ac:dyDescent="0.3">
      <c r="A40" s="30" t="s">
        <v>7</v>
      </c>
      <c r="B40" s="31">
        <v>1.2476036433726689</v>
      </c>
      <c r="C40" s="31">
        <v>1.2037909251734742</v>
      </c>
      <c r="D40" s="32">
        <v>1.6982271021706832</v>
      </c>
    </row>
    <row r="41" spans="1:4" x14ac:dyDescent="0.3">
      <c r="A41" s="9" t="s">
        <v>6</v>
      </c>
      <c r="B41" s="10">
        <f t="shared" ref="B41:D41" si="2">B39+B40</f>
        <v>2.0267698988084057</v>
      </c>
      <c r="C41" s="10">
        <f t="shared" si="2"/>
        <v>2.2606909251734741</v>
      </c>
      <c r="D41" s="11">
        <f t="shared" si="2"/>
        <v>2.7736271021706829</v>
      </c>
    </row>
  </sheetData>
  <mergeCells count="2">
    <mergeCell ref="F3:F20"/>
    <mergeCell ref="E3:E20"/>
  </mergeCells>
  <pageMargins left="0.31496062992125984" right="0.31496062992125984" top="0.39370078740157483" bottom="0.39370078740157483" header="0.31496062992125984" footer="0.31496062992125984"/>
  <pageSetup paperSize="9"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25C51CF764F8D4DAEA05D0D4ABCF52F" ma:contentTypeVersion="2" ma:contentTypeDescription="Crie um novo documento." ma:contentTypeScope="" ma:versionID="bd8cba59ed9aacfa76104d7ce57ee643">
  <xsd:schema xmlns:xsd="http://www.w3.org/2001/XMLSchema" xmlns:xs="http://www.w3.org/2001/XMLSchema" xmlns:p="http://schemas.microsoft.com/office/2006/metadata/properties" xmlns:ns3="e22dc173-193e-480f-a51d-623fe1b001bb" targetNamespace="http://schemas.microsoft.com/office/2006/metadata/properties" ma:root="true" ma:fieldsID="f8df5303267f3dbd029aa3f5fc5f2582" ns3:_="">
    <xsd:import namespace="e22dc173-193e-480f-a51d-623fe1b001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2dc173-193e-480f-a51d-623fe1b001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3EF704-F85F-4590-8216-961CDFD45A5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B28C71-E4DE-49DC-80FE-A4AEFB111587}">
  <ds:schemaRefs>
    <ds:schemaRef ds:uri="http://schemas.microsoft.com/office/2006/metadata/properties"/>
    <ds:schemaRef ds:uri="e22dc173-193e-480f-a51d-623fe1b001b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9B61058-715A-4F8E-93CD-7BD7149BB8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2dc173-193e-480f-a51d-623fe1b00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2019-2023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Edris Gustavo Mannah</dc:creator>
  <cp:lastModifiedBy>Paola Nerone</cp:lastModifiedBy>
  <cp:lastPrinted>2021-03-08T21:11:06Z</cp:lastPrinted>
  <dcterms:created xsi:type="dcterms:W3CDTF">2021-03-08T14:58:31Z</dcterms:created>
  <dcterms:modified xsi:type="dcterms:W3CDTF">2024-08-07T14:43:09Z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0x010100125C51CF764F8D4DAEA05D0D4ABCF52F</vt:lpwstr>
  </property>
</Properties>
</file>